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195" windowHeight="7425"/>
  </bookViews>
  <sheets>
    <sheet name="Лист1" sheetId="1" r:id="rId1"/>
  </sheets>
  <definedNames>
    <definedName name="_xlnm.Print_Area" localSheetId="0">Лист1!$A$1:$H$41</definedName>
  </definedNames>
  <calcPr calcId="145621"/>
</workbook>
</file>

<file path=xl/calcChain.xml><?xml version="1.0" encoding="utf-8"?>
<calcChain xmlns="http://schemas.openxmlformats.org/spreadsheetml/2006/main">
  <c r="E31" i="1" l="1"/>
  <c r="G15" i="1" l="1"/>
  <c r="G16" i="1"/>
  <c r="G17" i="1"/>
  <c r="H15" i="1"/>
  <c r="H23" i="1" l="1"/>
  <c r="G29" i="1"/>
  <c r="D15" i="1" l="1"/>
  <c r="D16" i="1"/>
  <c r="C8" i="1" l="1"/>
  <c r="H10" i="1" l="1"/>
  <c r="F8" i="1"/>
  <c r="E37" i="1" l="1"/>
  <c r="E33" i="1"/>
  <c r="H12" i="1"/>
  <c r="D10" i="1"/>
  <c r="B8" i="1"/>
  <c r="C18" i="1"/>
  <c r="B18" i="1"/>
  <c r="H11" i="1"/>
  <c r="G10" i="1"/>
  <c r="H26" i="1"/>
  <c r="E8" i="1"/>
  <c r="C37" i="1"/>
  <c r="B37" i="1"/>
  <c r="F30" i="1"/>
  <c r="E30" i="1"/>
  <c r="C30" i="1"/>
  <c r="B30" i="1"/>
  <c r="H14" i="1"/>
  <c r="H20" i="1"/>
  <c r="H9" i="1"/>
  <c r="H13" i="1"/>
  <c r="F18" i="1"/>
  <c r="E18" i="1"/>
  <c r="G24" i="1"/>
  <c r="D24" i="1"/>
  <c r="H24" i="1"/>
  <c r="G18" i="1" l="1"/>
  <c r="G23" i="1" l="1"/>
  <c r="G25" i="1"/>
  <c r="G26" i="1"/>
  <c r="G27" i="1"/>
  <c r="G20" i="1" l="1"/>
  <c r="H27" i="1"/>
  <c r="D26" i="1"/>
  <c r="D20" i="1"/>
  <c r="F37" i="1"/>
  <c r="G14" i="1"/>
  <c r="G13" i="1"/>
  <c r="G12" i="1"/>
  <c r="G11" i="1"/>
  <c r="G9" i="1"/>
  <c r="E21" i="1"/>
  <c r="C21" i="1"/>
  <c r="B21" i="1"/>
  <c r="G19" i="1"/>
  <c r="D25" i="1"/>
  <c r="D27" i="1"/>
  <c r="D23" i="1"/>
  <c r="D19" i="1"/>
  <c r="D18" i="1"/>
  <c r="D13" i="1"/>
  <c r="D14" i="1"/>
  <c r="D11" i="1"/>
  <c r="D9" i="1"/>
  <c r="D12" i="1"/>
  <c r="D30" i="1" l="1"/>
  <c r="B31" i="1"/>
  <c r="C31" i="1"/>
  <c r="H8" i="1"/>
  <c r="G30" i="1"/>
  <c r="F21" i="1"/>
  <c r="G8" i="1"/>
  <c r="D8" i="1"/>
  <c r="D21" i="1" l="1"/>
  <c r="G21" i="1"/>
  <c r="F31" i="1"/>
</calcChain>
</file>

<file path=xl/sharedStrings.xml><?xml version="1.0" encoding="utf-8"?>
<sst xmlns="http://schemas.openxmlformats.org/spreadsheetml/2006/main" count="55" uniqueCount="48">
  <si>
    <t>Наименование показателя</t>
  </si>
  <si>
    <t>Доходы</t>
  </si>
  <si>
    <t xml:space="preserve">Налоговые и неналоговые доходы </t>
  </si>
  <si>
    <t xml:space="preserve">Доходы от использования имущества, находящегося в государственной и муниципальной собственности                  </t>
  </si>
  <si>
    <t xml:space="preserve">Доходы от продажи материальных и нематериальных активов       </t>
  </si>
  <si>
    <t xml:space="preserve">Безвозмездные поступления      </t>
  </si>
  <si>
    <t xml:space="preserve">Всего:                         </t>
  </si>
  <si>
    <t>Расходы</t>
  </si>
  <si>
    <t xml:space="preserve">Общегосударственные вопросы    </t>
  </si>
  <si>
    <t xml:space="preserve">Национальная экономика         </t>
  </si>
  <si>
    <t xml:space="preserve">Жилищно-коммунальное хозяйство </t>
  </si>
  <si>
    <t xml:space="preserve">Социальная политика            </t>
  </si>
  <si>
    <t>Физическая культура и спорт</t>
  </si>
  <si>
    <t>Обслуживание государственного и муниципального долга</t>
  </si>
  <si>
    <t>Источники</t>
  </si>
  <si>
    <t>Изменение остатков  средств  на счетах по учету средств бюджета</t>
  </si>
  <si>
    <t xml:space="preserve">% исполнения    </t>
  </si>
  <si>
    <t>тыс. руб.</t>
  </si>
  <si>
    <t xml:space="preserve">Результат исполнения бюджета (дефицит "-", профицит "+")    </t>
  </si>
  <si>
    <t xml:space="preserve">Налоги на прибыль, доходы (налог на доходы физических лиц)      </t>
  </si>
  <si>
    <t>Безвозмездные поступления от других бюджетов бюджетной системы РФ</t>
  </si>
  <si>
    <t>С.В. Чалбушева</t>
  </si>
  <si>
    <t>Прочие безвозмездные поступления</t>
  </si>
  <si>
    <t>Сведения</t>
  </si>
  <si>
    <t xml:space="preserve"> </t>
  </si>
  <si>
    <t>Доходы от оказания платных услуг (работ) и компенсации затрат государства</t>
  </si>
  <si>
    <t>Бюджетные кредиты от других бюджетов бюджетной системы РФ</t>
  </si>
  <si>
    <t>Налоги на имущество</t>
  </si>
  <si>
    <t>Государственная пошлина</t>
  </si>
  <si>
    <t xml:space="preserve">Налоги на совокупный доход ( ЕСХН)     </t>
  </si>
  <si>
    <t>Погашение бюджетных кредитов,полученных от других бюджетов бюджетной системы Российской Федерации в валюте  Российской Федерации, бюджетами сельских поселений в валюте Российской Федерации</t>
  </si>
  <si>
    <t>Национальная оборона</t>
  </si>
  <si>
    <t xml:space="preserve">Бюджетные назначения </t>
  </si>
  <si>
    <t xml:space="preserve">Кассовое исполнение </t>
  </si>
  <si>
    <t>Бюджетные назначения</t>
  </si>
  <si>
    <t>Источники финансирования дефицита бюджета -всего:</t>
  </si>
  <si>
    <t>Председатель</t>
  </si>
  <si>
    <t xml:space="preserve">Марксовского муниципального района </t>
  </si>
  <si>
    <t xml:space="preserve">комитета финансов администрации 
</t>
  </si>
  <si>
    <t>Приложение № 3</t>
  </si>
  <si>
    <t>Налоги  на товары (работы, услуги), реализуемые на территории   Российской Федерации</t>
  </si>
  <si>
    <t>Инициативные платежи</t>
  </si>
  <si>
    <t>на 1 июля 2023 года</t>
  </si>
  <si>
    <t>Привлечение бюджетных кредитов из других бюджетов бюджетной системы  Российской Федерации, бюджетами сельских поселений в валюте Российской Федерации</t>
  </si>
  <si>
    <t xml:space="preserve"> об исполнении бюджета Подлесновского муниципального образования за 1 полугодие 2024 года в сравнении с 1 полугодием 2023 годом</t>
  </si>
  <si>
    <t>на 1 июля 2024 года</t>
  </si>
  <si>
    <t>Темп роста, в %  (2024 г./ 2023г.)</t>
  </si>
  <si>
    <t>свыше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</si>
</sst>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164" fontId="9" fillId="0" borderId="0" xfId="0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2" fillId="0" borderId="0" xfId="0" applyFont="1"/>
    <xf numFmtId="164" fontId="13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topLeftCell="A7" zoomScaleNormal="100" zoomScaleSheetLayoutView="87" workbookViewId="0">
      <selection activeCell="J23" sqref="J23"/>
    </sheetView>
  </sheetViews>
  <sheetFormatPr defaultRowHeight="15" x14ac:dyDescent="0.25"/>
  <cols>
    <col min="1" max="1" width="43.140625" customWidth="1"/>
    <col min="2" max="2" width="14" customWidth="1"/>
    <col min="3" max="3" width="14.42578125" customWidth="1"/>
    <col min="4" max="4" width="13.140625" customWidth="1"/>
    <col min="5" max="5" width="14.5703125" customWidth="1"/>
    <col min="6" max="6" width="14.42578125" customWidth="1"/>
    <col min="7" max="7" width="13.28515625" customWidth="1"/>
    <col min="8" max="8" width="12.85546875" customWidth="1"/>
  </cols>
  <sheetData>
    <row r="1" spans="1:8" x14ac:dyDescent="0.25">
      <c r="G1" s="30" t="s">
        <v>39</v>
      </c>
      <c r="H1" s="30"/>
    </row>
    <row r="2" spans="1:8" ht="26.25" customHeight="1" x14ac:dyDescent="0.25">
      <c r="A2" s="31" t="s">
        <v>23</v>
      </c>
      <c r="B2" s="31"/>
      <c r="C2" s="31"/>
      <c r="D2" s="31"/>
      <c r="E2" s="31"/>
      <c r="F2" s="31"/>
      <c r="G2" s="31"/>
      <c r="H2" s="31"/>
    </row>
    <row r="3" spans="1:8" ht="27" customHeight="1" x14ac:dyDescent="0.25">
      <c r="A3" s="31" t="s">
        <v>44</v>
      </c>
      <c r="B3" s="31"/>
      <c r="C3" s="31"/>
      <c r="D3" s="31"/>
      <c r="E3" s="31"/>
      <c r="F3" s="31"/>
      <c r="G3" s="31"/>
      <c r="H3" s="31"/>
    </row>
    <row r="4" spans="1:8" ht="17.25" customHeight="1" x14ac:dyDescent="0.25">
      <c r="A4" s="1"/>
      <c r="B4" s="1"/>
      <c r="C4" s="1"/>
      <c r="D4" s="2"/>
      <c r="E4" s="1"/>
      <c r="F4" s="1"/>
      <c r="G4" s="2"/>
      <c r="H4" s="2" t="s">
        <v>17</v>
      </c>
    </row>
    <row r="5" spans="1:8" ht="17.25" customHeight="1" x14ac:dyDescent="0.25">
      <c r="A5" s="40" t="s">
        <v>0</v>
      </c>
      <c r="B5" s="42" t="s">
        <v>42</v>
      </c>
      <c r="C5" s="43"/>
      <c r="D5" s="44"/>
      <c r="E5" s="45" t="s">
        <v>45</v>
      </c>
      <c r="F5" s="46"/>
      <c r="G5" s="47"/>
      <c r="H5" s="49" t="s">
        <v>46</v>
      </c>
    </row>
    <row r="6" spans="1:8" ht="59.25" customHeight="1" x14ac:dyDescent="0.25">
      <c r="A6" s="41"/>
      <c r="B6" s="17" t="s">
        <v>32</v>
      </c>
      <c r="C6" s="17" t="s">
        <v>33</v>
      </c>
      <c r="D6" s="17" t="s">
        <v>16</v>
      </c>
      <c r="E6" s="17" t="s">
        <v>34</v>
      </c>
      <c r="F6" s="17" t="s">
        <v>33</v>
      </c>
      <c r="G6" s="17" t="s">
        <v>16</v>
      </c>
      <c r="H6" s="50"/>
    </row>
    <row r="7" spans="1:8" x14ac:dyDescent="0.25">
      <c r="A7" s="33" t="s">
        <v>1</v>
      </c>
      <c r="B7" s="33"/>
      <c r="C7" s="33"/>
      <c r="D7" s="33"/>
      <c r="E7" s="33"/>
      <c r="F7" s="33"/>
      <c r="G7" s="33"/>
      <c r="H7" s="33"/>
    </row>
    <row r="8" spans="1:8" x14ac:dyDescent="0.25">
      <c r="A8" s="4" t="s">
        <v>2</v>
      </c>
      <c r="B8" s="5">
        <f>SUM(B9:B17)</f>
        <v>17675.800000000003</v>
      </c>
      <c r="C8" s="5">
        <f>SUM(C9:C17)</f>
        <v>6356.4</v>
      </c>
      <c r="D8" s="22">
        <f>C8/B8*100</f>
        <v>35.961031466751145</v>
      </c>
      <c r="E8" s="14">
        <f>SUM(E9:E17)</f>
        <v>17579.199999999997</v>
      </c>
      <c r="F8" s="14">
        <f>SUM(F9:F17)</f>
        <v>7002.5000000000009</v>
      </c>
      <c r="G8" s="25">
        <f t="shared" ref="G8:G17" si="0">F8/E8*100</f>
        <v>39.83400837353237</v>
      </c>
      <c r="H8" s="26">
        <f>SUM(F8/C8)*100</f>
        <v>110.16455855515703</v>
      </c>
    </row>
    <row r="9" spans="1:8" ht="30" x14ac:dyDescent="0.25">
      <c r="A9" s="6" t="s">
        <v>19</v>
      </c>
      <c r="B9" s="3">
        <v>5970.8</v>
      </c>
      <c r="C9" s="3">
        <v>1824.3</v>
      </c>
      <c r="D9" s="23">
        <f t="shared" ref="D9:D18" si="1">C9/B9*100</f>
        <v>30.553694647283447</v>
      </c>
      <c r="E9" s="3">
        <v>5100</v>
      </c>
      <c r="F9" s="3">
        <v>2262.5</v>
      </c>
      <c r="G9" s="27">
        <f t="shared" si="0"/>
        <v>44.362745098039213</v>
      </c>
      <c r="H9" s="28">
        <f t="shared" ref="H9:H21" si="2">SUM(F9/C9)*100</f>
        <v>124.02017212081347</v>
      </c>
    </row>
    <row r="10" spans="1:8" ht="45" x14ac:dyDescent="0.25">
      <c r="A10" s="6" t="s">
        <v>40</v>
      </c>
      <c r="B10" s="3">
        <v>5658.1</v>
      </c>
      <c r="C10" s="3">
        <v>3083.4</v>
      </c>
      <c r="D10" s="23">
        <f t="shared" si="1"/>
        <v>54.495325285873349</v>
      </c>
      <c r="E10" s="3">
        <v>5941.6</v>
      </c>
      <c r="F10" s="3">
        <v>3108.5</v>
      </c>
      <c r="G10" s="27">
        <f t="shared" si="0"/>
        <v>52.317557560253128</v>
      </c>
      <c r="H10" s="28">
        <f t="shared" si="2"/>
        <v>100.81403645326587</v>
      </c>
    </row>
    <row r="11" spans="1:8" x14ac:dyDescent="0.25">
      <c r="A11" s="6" t="s">
        <v>29</v>
      </c>
      <c r="B11" s="3">
        <v>314.2</v>
      </c>
      <c r="C11" s="3">
        <v>400.4</v>
      </c>
      <c r="D11" s="23">
        <f>C11/B11*100</f>
        <v>127.43475493316359</v>
      </c>
      <c r="E11" s="3">
        <v>500</v>
      </c>
      <c r="F11" s="3">
        <v>328.6</v>
      </c>
      <c r="G11" s="27">
        <f t="shared" si="0"/>
        <v>65.72</v>
      </c>
      <c r="H11" s="28">
        <f t="shared" si="2"/>
        <v>82.067932067932077</v>
      </c>
    </row>
    <row r="12" spans="1:8" x14ac:dyDescent="0.25">
      <c r="A12" s="6" t="s">
        <v>27</v>
      </c>
      <c r="B12" s="3">
        <v>5280.7</v>
      </c>
      <c r="C12" s="3">
        <v>850.5</v>
      </c>
      <c r="D12" s="23">
        <f t="shared" si="1"/>
        <v>16.105819304258905</v>
      </c>
      <c r="E12" s="3">
        <v>4869</v>
      </c>
      <c r="F12" s="3">
        <v>960.3</v>
      </c>
      <c r="G12" s="27">
        <f t="shared" si="0"/>
        <v>19.722735674676525</v>
      </c>
      <c r="H12" s="28">
        <f t="shared" si="2"/>
        <v>112.9100529100529</v>
      </c>
    </row>
    <row r="13" spans="1:8" x14ac:dyDescent="0.25">
      <c r="A13" s="6" t="s">
        <v>28</v>
      </c>
      <c r="B13" s="3">
        <v>20</v>
      </c>
      <c r="C13" s="3">
        <v>12.6</v>
      </c>
      <c r="D13" s="23">
        <f>C13/B13*100</f>
        <v>63</v>
      </c>
      <c r="E13" s="3">
        <v>20</v>
      </c>
      <c r="F13" s="3">
        <v>11.5</v>
      </c>
      <c r="G13" s="27">
        <f t="shared" si="0"/>
        <v>57.499999999999993</v>
      </c>
      <c r="H13" s="28">
        <f t="shared" si="2"/>
        <v>91.269841269841265</v>
      </c>
    </row>
    <row r="14" spans="1:8" ht="45" customHeight="1" x14ac:dyDescent="0.25">
      <c r="A14" s="6" t="s">
        <v>3</v>
      </c>
      <c r="B14" s="3">
        <v>332</v>
      </c>
      <c r="C14" s="3">
        <v>185.2</v>
      </c>
      <c r="D14" s="23">
        <f t="shared" si="1"/>
        <v>55.783132530120483</v>
      </c>
      <c r="E14" s="3">
        <v>440</v>
      </c>
      <c r="F14" s="3">
        <v>228.6</v>
      </c>
      <c r="G14" s="27">
        <f t="shared" si="0"/>
        <v>51.954545454545453</v>
      </c>
      <c r="H14" s="28">
        <f t="shared" si="2"/>
        <v>123.43412526997841</v>
      </c>
    </row>
    <row r="15" spans="1:8" ht="29.25" hidden="1" customHeight="1" x14ac:dyDescent="0.25">
      <c r="A15" s="6" t="s">
        <v>25</v>
      </c>
      <c r="B15" s="3"/>
      <c r="C15" s="3"/>
      <c r="D15" s="23" t="e">
        <f t="shared" si="1"/>
        <v>#DIV/0!</v>
      </c>
      <c r="E15" s="3"/>
      <c r="F15" s="3"/>
      <c r="G15" s="27" t="e">
        <f t="shared" si="0"/>
        <v>#DIV/0!</v>
      </c>
      <c r="H15" s="28" t="e">
        <f t="shared" si="2"/>
        <v>#DIV/0!</v>
      </c>
    </row>
    <row r="16" spans="1:8" ht="30" customHeight="1" x14ac:dyDescent="0.25">
      <c r="A16" s="6" t="s">
        <v>4</v>
      </c>
      <c r="B16" s="3">
        <v>100</v>
      </c>
      <c r="C16" s="3"/>
      <c r="D16" s="23">
        <f t="shared" si="1"/>
        <v>0</v>
      </c>
      <c r="E16" s="3">
        <v>406.1</v>
      </c>
      <c r="F16" s="3"/>
      <c r="G16" s="27">
        <f t="shared" si="0"/>
        <v>0</v>
      </c>
      <c r="H16" s="28"/>
    </row>
    <row r="17" spans="1:8" x14ac:dyDescent="0.25">
      <c r="A17" s="6" t="s">
        <v>41</v>
      </c>
      <c r="B17" s="3"/>
      <c r="C17" s="3"/>
      <c r="D17" s="23"/>
      <c r="E17" s="3">
        <v>302.5</v>
      </c>
      <c r="F17" s="3">
        <v>102.5</v>
      </c>
      <c r="G17" s="27">
        <f t="shared" si="0"/>
        <v>33.884297520661157</v>
      </c>
      <c r="H17" s="28"/>
    </row>
    <row r="18" spans="1:8" x14ac:dyDescent="0.25">
      <c r="A18" s="4" t="s">
        <v>5</v>
      </c>
      <c r="B18" s="14">
        <f>B19</f>
        <v>28472.5</v>
      </c>
      <c r="C18" s="14">
        <f>C19</f>
        <v>1639.5</v>
      </c>
      <c r="D18" s="22">
        <f t="shared" si="1"/>
        <v>5.7581877249978053</v>
      </c>
      <c r="E18" s="14">
        <f>E19</f>
        <v>25598.9</v>
      </c>
      <c r="F18" s="14">
        <f>F19</f>
        <v>16886.2</v>
      </c>
      <c r="G18" s="25">
        <f t="shared" ref="G18" si="3">F18/E18*100</f>
        <v>65.964553164393777</v>
      </c>
      <c r="H18" s="26" t="s">
        <v>47</v>
      </c>
    </row>
    <row r="19" spans="1:8" ht="30" customHeight="1" x14ac:dyDescent="0.25">
      <c r="A19" s="6" t="s">
        <v>20</v>
      </c>
      <c r="B19" s="3">
        <v>28472.5</v>
      </c>
      <c r="C19" s="3">
        <v>1639.5</v>
      </c>
      <c r="D19" s="23">
        <f>C19/B19*100</f>
        <v>5.7581877249978053</v>
      </c>
      <c r="E19" s="3">
        <v>25598.9</v>
      </c>
      <c r="F19" s="3">
        <v>16886.2</v>
      </c>
      <c r="G19" s="27">
        <f t="shared" ref="G19:G21" si="4">F19/E19*100</f>
        <v>65.964553164393777</v>
      </c>
      <c r="H19" s="28" t="s">
        <v>47</v>
      </c>
    </row>
    <row r="20" spans="1:8" ht="19.5" hidden="1" customHeight="1" x14ac:dyDescent="0.25">
      <c r="A20" s="6" t="s">
        <v>22</v>
      </c>
      <c r="B20" s="3"/>
      <c r="C20" s="3"/>
      <c r="D20" s="23" t="e">
        <f>C20/B20*100</f>
        <v>#DIV/0!</v>
      </c>
      <c r="E20" s="3"/>
      <c r="F20" s="3"/>
      <c r="G20" s="27" t="e">
        <f t="shared" si="4"/>
        <v>#DIV/0!</v>
      </c>
      <c r="H20" s="26" t="e">
        <f t="shared" si="2"/>
        <v>#DIV/0!</v>
      </c>
    </row>
    <row r="21" spans="1:8" x14ac:dyDescent="0.25">
      <c r="A21" s="4" t="s">
        <v>6</v>
      </c>
      <c r="B21" s="5">
        <f>B8+B18</f>
        <v>46148.3</v>
      </c>
      <c r="C21" s="5">
        <f>C8+C18</f>
        <v>7995.9</v>
      </c>
      <c r="D21" s="22">
        <f>C21/B21*100</f>
        <v>17.326532071603935</v>
      </c>
      <c r="E21" s="14">
        <f>E8+E18</f>
        <v>43178.1</v>
      </c>
      <c r="F21" s="14">
        <f>F8+F18</f>
        <v>23888.7</v>
      </c>
      <c r="G21" s="25">
        <f t="shared" si="4"/>
        <v>55.325963856677355</v>
      </c>
      <c r="H21" s="26" t="s">
        <v>47</v>
      </c>
    </row>
    <row r="22" spans="1:8" x14ac:dyDescent="0.25">
      <c r="A22" s="34" t="s">
        <v>7</v>
      </c>
      <c r="B22" s="35"/>
      <c r="C22" s="35"/>
      <c r="D22" s="35"/>
      <c r="E22" s="35"/>
      <c r="F22" s="35"/>
      <c r="G22" s="35"/>
      <c r="H22" s="36"/>
    </row>
    <row r="23" spans="1:8" x14ac:dyDescent="0.25">
      <c r="A23" s="9" t="s">
        <v>8</v>
      </c>
      <c r="B23" s="10">
        <v>11424.3</v>
      </c>
      <c r="C23" s="10">
        <v>5255.1</v>
      </c>
      <c r="D23" s="24">
        <f t="shared" ref="D23:D27" si="5">C23/B23*100</f>
        <v>45.999317244820261</v>
      </c>
      <c r="E23" s="10">
        <v>10899.2</v>
      </c>
      <c r="F23" s="10">
        <v>4878.1000000000004</v>
      </c>
      <c r="G23" s="27">
        <f>F23/E23*100</f>
        <v>44.756495889606576</v>
      </c>
      <c r="H23" s="28">
        <f>SUM(F23/C23)*100</f>
        <v>92.826016631462778</v>
      </c>
    </row>
    <row r="24" spans="1:8" x14ac:dyDescent="0.25">
      <c r="A24" s="9" t="s">
        <v>31</v>
      </c>
      <c r="B24" s="10">
        <v>576.6</v>
      </c>
      <c r="C24" s="11">
        <v>255.6</v>
      </c>
      <c r="D24" s="24">
        <f t="shared" si="5"/>
        <v>44.328824141519249</v>
      </c>
      <c r="E24" s="10">
        <v>694.3</v>
      </c>
      <c r="F24" s="11">
        <v>295.10000000000002</v>
      </c>
      <c r="G24" s="27">
        <f>F24/E24*100</f>
        <v>42.503240674060208</v>
      </c>
      <c r="H24" s="28">
        <f t="shared" ref="H24:H27" si="6">SUM(F24/C24)*100</f>
        <v>115.45383411580596</v>
      </c>
    </row>
    <row r="25" spans="1:8" x14ac:dyDescent="0.25">
      <c r="A25" s="6" t="s">
        <v>9</v>
      </c>
      <c r="B25" s="3">
        <v>29021.599999999999</v>
      </c>
      <c r="C25" s="3">
        <v>746.6</v>
      </c>
      <c r="D25" s="23">
        <f t="shared" si="5"/>
        <v>2.5725666400198475</v>
      </c>
      <c r="E25" s="3">
        <v>29459.5</v>
      </c>
      <c r="F25" s="3">
        <v>18614.099999999999</v>
      </c>
      <c r="G25" s="27">
        <f t="shared" ref="G25:G29" si="7">F25/E25*100</f>
        <v>63.185390111848463</v>
      </c>
      <c r="H25" s="28" t="s">
        <v>47</v>
      </c>
    </row>
    <row r="26" spans="1:8" x14ac:dyDescent="0.25">
      <c r="A26" s="6" t="s">
        <v>10</v>
      </c>
      <c r="B26" s="3">
        <v>7535.1</v>
      </c>
      <c r="C26" s="3">
        <v>1926.1</v>
      </c>
      <c r="D26" s="23">
        <f t="shared" si="5"/>
        <v>25.5617045560112</v>
      </c>
      <c r="E26" s="3">
        <v>4282.6000000000004</v>
      </c>
      <c r="F26" s="3">
        <v>666.9</v>
      </c>
      <c r="G26" s="27">
        <f t="shared" si="7"/>
        <v>15.572315882874888</v>
      </c>
      <c r="H26" s="28">
        <f t="shared" si="6"/>
        <v>34.624370489590369</v>
      </c>
    </row>
    <row r="27" spans="1:8" x14ac:dyDescent="0.25">
      <c r="A27" s="6" t="s">
        <v>11</v>
      </c>
      <c r="B27" s="3">
        <v>42</v>
      </c>
      <c r="C27" s="3">
        <v>21</v>
      </c>
      <c r="D27" s="23">
        <f t="shared" si="5"/>
        <v>50</v>
      </c>
      <c r="E27" s="3">
        <v>42</v>
      </c>
      <c r="F27" s="3">
        <v>21</v>
      </c>
      <c r="G27" s="27">
        <f t="shared" si="7"/>
        <v>50</v>
      </c>
      <c r="H27" s="28">
        <f t="shared" si="6"/>
        <v>100</v>
      </c>
    </row>
    <row r="28" spans="1:8" x14ac:dyDescent="0.25">
      <c r="A28" s="6" t="s">
        <v>12</v>
      </c>
      <c r="B28" s="3">
        <v>1642.4</v>
      </c>
      <c r="C28" s="3">
        <v>0</v>
      </c>
      <c r="D28" s="23"/>
      <c r="E28" s="3"/>
      <c r="F28" s="3"/>
      <c r="G28" s="27"/>
      <c r="H28" s="28"/>
    </row>
    <row r="29" spans="1:8" ht="30" x14ac:dyDescent="0.25">
      <c r="A29" s="6" t="s">
        <v>13</v>
      </c>
      <c r="B29" s="3">
        <v>1.5</v>
      </c>
      <c r="C29" s="3">
        <v>0</v>
      </c>
      <c r="D29" s="23"/>
      <c r="E29" s="3">
        <v>1.8</v>
      </c>
      <c r="F29" s="3"/>
      <c r="G29" s="27">
        <f t="shared" si="7"/>
        <v>0</v>
      </c>
      <c r="H29" s="28"/>
    </row>
    <row r="30" spans="1:8" x14ac:dyDescent="0.25">
      <c r="A30" s="4" t="s">
        <v>6</v>
      </c>
      <c r="B30" s="5">
        <f>B23+B24+B25+B26+B27+B29+B28</f>
        <v>50243.5</v>
      </c>
      <c r="C30" s="5">
        <f>C23+C24+C25+C26+C27+C29+C28</f>
        <v>8204.4000000000015</v>
      </c>
      <c r="D30" s="22">
        <f>C30/B30*100</f>
        <v>16.329276423816019</v>
      </c>
      <c r="E30" s="5">
        <f>E23+E24+E25+E26+E27+E29+E28</f>
        <v>45379.4</v>
      </c>
      <c r="F30" s="5">
        <f>F23+F24+F25+F26+F27+F29+F28</f>
        <v>24475.200000000001</v>
      </c>
      <c r="G30" s="25">
        <f>F30/E30*100</f>
        <v>53.934604688470976</v>
      </c>
      <c r="H30" s="26" t="s">
        <v>47</v>
      </c>
    </row>
    <row r="31" spans="1:8" ht="30" x14ac:dyDescent="0.25">
      <c r="A31" s="6" t="s">
        <v>18</v>
      </c>
      <c r="B31" s="3">
        <f>B21-B30</f>
        <v>-4095.1999999999971</v>
      </c>
      <c r="C31" s="3">
        <f>C21-C30</f>
        <v>-208.50000000000182</v>
      </c>
      <c r="D31" s="3"/>
      <c r="E31" s="3">
        <f t="shared" ref="E31" si="8">E21-E30</f>
        <v>-2201.3000000000029</v>
      </c>
      <c r="F31" s="15">
        <f>F21-F30</f>
        <v>-586.5</v>
      </c>
      <c r="G31" s="15"/>
      <c r="H31" s="12"/>
    </row>
    <row r="32" spans="1:8" x14ac:dyDescent="0.25">
      <c r="A32" s="37" t="s">
        <v>14</v>
      </c>
      <c r="B32" s="38"/>
      <c r="C32" s="38"/>
      <c r="D32" s="38"/>
      <c r="E32" s="38"/>
      <c r="F32" s="38"/>
      <c r="G32" s="38"/>
      <c r="H32" s="39"/>
    </row>
    <row r="33" spans="1:8" ht="29.25" customHeight="1" x14ac:dyDescent="0.25">
      <c r="A33" s="6" t="s">
        <v>26</v>
      </c>
      <c r="B33" s="3">
        <v>0</v>
      </c>
      <c r="C33" s="3">
        <v>0</v>
      </c>
      <c r="D33" s="3"/>
      <c r="E33" s="3">
        <f>E34+E35</f>
        <v>0</v>
      </c>
      <c r="F33" s="3">
        <v>0</v>
      </c>
      <c r="G33" s="15"/>
      <c r="H33" s="13"/>
    </row>
    <row r="34" spans="1:8" ht="60" x14ac:dyDescent="0.25">
      <c r="A34" s="16" t="s">
        <v>43</v>
      </c>
      <c r="B34" s="3">
        <v>3750</v>
      </c>
      <c r="C34" s="3">
        <v>0</v>
      </c>
      <c r="D34" s="3"/>
      <c r="E34" s="3">
        <v>0</v>
      </c>
      <c r="F34" s="3">
        <v>0</v>
      </c>
      <c r="G34" s="15"/>
      <c r="H34" s="13"/>
    </row>
    <row r="35" spans="1:8" ht="75.75" customHeight="1" x14ac:dyDescent="0.25">
      <c r="A35" s="16" t="s">
        <v>30</v>
      </c>
      <c r="B35" s="3">
        <v>-2000</v>
      </c>
      <c r="C35" s="3">
        <v>0</v>
      </c>
      <c r="D35" s="3"/>
      <c r="E35" s="3">
        <v>0</v>
      </c>
      <c r="F35" s="3">
        <v>0</v>
      </c>
      <c r="G35" s="15"/>
      <c r="H35" s="13"/>
    </row>
    <row r="36" spans="1:8" ht="33" customHeight="1" x14ac:dyDescent="0.25">
      <c r="A36" s="6" t="s">
        <v>15</v>
      </c>
      <c r="B36" s="3">
        <v>2345.1</v>
      </c>
      <c r="C36" s="3">
        <v>208.5</v>
      </c>
      <c r="D36" s="3"/>
      <c r="E36" s="3">
        <v>2201.3000000000002</v>
      </c>
      <c r="F36" s="3">
        <v>586.5</v>
      </c>
      <c r="G36" s="15"/>
      <c r="H36" s="13"/>
    </row>
    <row r="37" spans="1:8" ht="28.5" x14ac:dyDescent="0.25">
      <c r="A37" s="4" t="s">
        <v>35</v>
      </c>
      <c r="B37" s="14">
        <f>SUM(B33:B36)</f>
        <v>4095.1</v>
      </c>
      <c r="C37" s="14">
        <f>SUM(C33:C36)</f>
        <v>208.5</v>
      </c>
      <c r="D37" s="5"/>
      <c r="E37" s="14">
        <f>SUM(E34:E36)</f>
        <v>2201.3000000000002</v>
      </c>
      <c r="F37" s="14">
        <f>SUM(F33:F36)</f>
        <v>586.5</v>
      </c>
      <c r="G37" s="14"/>
      <c r="H37" s="13"/>
    </row>
    <row r="38" spans="1:8" x14ac:dyDescent="0.25">
      <c r="A38" s="7"/>
      <c r="B38" s="8"/>
      <c r="C38" s="8"/>
      <c r="D38" s="8"/>
      <c r="E38" s="8"/>
      <c r="F38" s="8"/>
      <c r="G38" s="8"/>
    </row>
    <row r="39" spans="1:8" ht="15.75" x14ac:dyDescent="0.25">
      <c r="A39" s="18" t="s">
        <v>36</v>
      </c>
      <c r="B39" s="19"/>
      <c r="C39" s="19"/>
      <c r="D39" s="19"/>
      <c r="E39" s="19"/>
      <c r="F39" s="19"/>
      <c r="G39" s="19"/>
      <c r="H39" s="20"/>
    </row>
    <row r="40" spans="1:8" ht="15.75" x14ac:dyDescent="0.25">
      <c r="A40" s="48" t="s">
        <v>38</v>
      </c>
      <c r="B40" s="48"/>
      <c r="C40" s="32"/>
      <c r="D40" s="32"/>
      <c r="E40" s="20" t="s">
        <v>24</v>
      </c>
      <c r="F40" s="32"/>
      <c r="G40" s="32"/>
      <c r="H40" s="32"/>
    </row>
    <row r="41" spans="1:8" ht="15.75" x14ac:dyDescent="0.25">
      <c r="A41" s="20" t="s">
        <v>37</v>
      </c>
      <c r="B41" s="20"/>
      <c r="C41" s="20"/>
      <c r="D41" s="20"/>
      <c r="E41" s="20"/>
      <c r="F41" s="29" t="s">
        <v>21</v>
      </c>
      <c r="G41" s="29"/>
      <c r="H41" s="29"/>
    </row>
    <row r="42" spans="1:8" ht="15.75" x14ac:dyDescent="0.25">
      <c r="A42" s="21"/>
      <c r="B42" s="21"/>
      <c r="C42" s="21"/>
      <c r="D42" s="21"/>
      <c r="E42" s="21"/>
      <c r="F42" s="21"/>
      <c r="G42" s="21"/>
      <c r="H42" s="21"/>
    </row>
  </sheetData>
  <mergeCells count="14">
    <mergeCell ref="F41:H41"/>
    <mergeCell ref="G1:H1"/>
    <mergeCell ref="A2:H2"/>
    <mergeCell ref="C40:D40"/>
    <mergeCell ref="F40:H40"/>
    <mergeCell ref="A7:H7"/>
    <mergeCell ref="A22:H22"/>
    <mergeCell ref="A32:H32"/>
    <mergeCell ref="A3:H3"/>
    <mergeCell ref="A5:A6"/>
    <mergeCell ref="B5:D5"/>
    <mergeCell ref="E5:G5"/>
    <mergeCell ref="A40:B40"/>
    <mergeCell ref="H5:H6"/>
  </mergeCells>
  <phoneticPr fontId="6" type="noConversion"/>
  <pageMargins left="0.70866141732283472" right="0.11811023622047245" top="0.55118110236220474" bottom="0.15748031496062992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КФММР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Елена Лазарева</cp:lastModifiedBy>
  <cp:lastPrinted>2021-04-16T06:55:03Z</cp:lastPrinted>
  <dcterms:created xsi:type="dcterms:W3CDTF">2016-03-17T11:05:02Z</dcterms:created>
  <dcterms:modified xsi:type="dcterms:W3CDTF">2024-07-09T08:40:36Z</dcterms:modified>
</cp:coreProperties>
</file>